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<sst xmlns="http://schemas.openxmlformats.org/spreadsheetml/2006/main" count="46" uniqueCount="46">
  <si>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</si>
  <si>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UAP013</t>
  </si>
  <si>
    <t xml:space="preserve">Ud</t>
  </si>
  <si>
    <t xml:space="preserve">Pozo de registro prefabricado de polietileno.</t>
  </si>
  <si>
    <r>
      <rPr>
        <sz val="8.25"/>
        <color rgb="FF000000"/>
        <rFont val="Arial"/>
        <family val="2"/>
      </rPr>
      <t xml:space="preserve">Pozo de registro, monobloque, de polietileno de alta densidad, de 800 mm de diámetro nominal y 1,5 m de altura nominal, sobre solera de 30 cm de espesor de hormigón armado f'c=280 kg/cm² (28 MPa), clase de exposición F0 S1 P1 C1, tamaño máximo del agregado 19 mm, consistencia blanda, encastre del cuerpo del colector 10 cm en dicha solera, ligeramente armada con malla electrosoldada 20x20 cm y Ø 8-8 mm y losa alrededor de la boca del cono de 150x150 cm y 20 cm de espesor de hormigón simple f'c=310 kg/cm² (31 MPa), clase de exposición F0 S2 P1 C0, tamaño máximo del agregado 19 mm, consistencia blanda, con cierre de tapa circular y marco de fundición carga de rotura 125 kN, instalado en aceras, zonas peatonales o estacionamientos comunitarios. El precio incluye los equipos y la maquinaria necesarios para el desplazamiento y la disposición en obra de los elementos, pero no incluye la excavación ni el relleno del trasdós.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</si>
  <si>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</si>
  <si>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</si>
  <si>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</si>
  <si>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</si>
  <si>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</si>
  <si>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</si>
  <si>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</si>
  <si>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mt10haf050bFi</t>
  </si>
  <si>
    <t xml:space="preserve">m³</t>
  </si>
  <si>
    <t xml:space="preserve">Hormigón f'c=280 kg/cm² (28 MPa), clase de exposición F0 S1 P1 C1, tamaño máximo del agregado 19 mm, consistencia blanda, premezclado en planta, según NEC-11 y ACI 318.</t>
  </si>
  <si>
    <t xml:space="preserve">mt07ame040L</t>
  </si>
  <si>
    <t xml:space="preserve">m²</t>
  </si>
  <si>
    <t xml:space="preserve">Malla electrosoldada con alambres longitudinales y transversales de 8 mm de diámetro espaciados 20x20 cm, según NTE-INEN-2209 y ASTM A 497.</t>
  </si>
  <si>
    <t xml:space="preserve">mt11ras110aa</t>
  </si>
  <si>
    <t xml:space="preserve">Ud</t>
  </si>
  <si>
    <t xml:space="preserve">Pozo de registro, monobloque, de polietileno de alta densidad, de 800 mm de diámetro nominal y 1,5 m de altura nominal, con cono reductor de 600 mm de diámetro nominal en la boca, con los pates instalados, base con superficie lisa, una entrada con manguito de unión con junta elástica de 400 mm de diámetro y una salida de 400 mm de diámetro.</t>
  </si>
  <si>
    <t xml:space="preserve">mt10hmf050cpe</t>
  </si>
  <si>
    <t xml:space="preserve">m³</t>
  </si>
  <si>
    <t xml:space="preserve">Hormigón simple f'c=310 kg/cm² (31 MPa), clase de exposición F0 S2 P1 C0, tamaño máximo del agregado 19 mm, consistencia blanda, premezclado en planta, según NEC-11 y ACI 318.</t>
  </si>
  <si>
    <t xml:space="preserve">mt46tpr010a</t>
  </si>
  <si>
    <t xml:space="preserve">Ud</t>
  </si>
  <si>
    <t xml:space="preserve">Tapa circular y marco de fundición dúctil de 660 mm de diámetro exterior y 40 mm de altura, paso libre de 550 mm, para pozo, carga de rotura 125 kN. Tapa revestida con pintura bituminosa y marco sin cierre ni junta.</t>
  </si>
  <si>
    <t xml:space="preserve">Subtotal materiales:</t>
  </si>
  <si>
    <t xml:space="preserve">Equipo y maquinaria</t>
  </si>
  <si>
    <t xml:space="preserve">mq04cag010a</t>
  </si>
  <si>
    <t xml:space="preserve">h</t>
  </si>
  <si>
    <t xml:space="preserve">Camión con grúa de hasta 6 t.</t>
  </si>
  <si>
    <t xml:space="preserve">Subtotal equipo y maquinaria:</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</si>
  <si>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</si>
  <si>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</si>
  <si>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</si>
  <si>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</si>
  <si>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</si>
  <si>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</si>
  <si>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</si>
  <si>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</si>
  <si>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</si>
  <si>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</si>
  <si>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</si>
  <si>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$ 60,79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</si>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</sst>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82" customWidth="1"/>
    <col min="4" max="4" width="67.49" customWidth="1"/>
    <col min="5" max="5" width="14.28" customWidth="1"/>
    <col min="6" max="6" width="14.6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0.398</v>
      </c>
      <c r="F10" s="12">
        <v>105.69</v>
      </c>
      <c r="G10" s="12">
        <f ca="1">ROUND(INDIRECT(ADDRESS(ROW()+(0), COLUMN()+(-2), 1))*INDIRECT(ADDRESS(ROW()+(0), COLUMN()+(-1), 1)), 2)</f>
        <v>42.06</v>
      </c>
    </row>
    <row r="11" spans="1:7" ht="24.00" thickBot="1" customHeight="1">
      <c r="A11" s="1" t="s">
        <v>15</v>
      </c>
      <c r="B11" s="1"/>
      <c r="C11" s="10" t="s">
        <v>16</v>
      </c>
      <c r="D11" s="1" t="s">
        <v>17</v>
      </c>
      <c r="E11" s="11">
        <v>1.327</v>
      </c>
      <c r="F11" s="12">
        <v>5.54</v>
      </c>
      <c r="G11" s="12">
        <f ca="1">ROUND(INDIRECT(ADDRESS(ROW()+(0), COLUMN()+(-2), 1))*INDIRECT(ADDRESS(ROW()+(0), COLUMN()+(-1), 1)), 2)</f>
        <v>7.35</v>
      </c>
    </row>
    <row r="12" spans="1:7" ht="55.50" thickBot="1" customHeight="1">
      <c r="A12" s="1" t="s">
        <v>18</v>
      </c>
      <c r="B12" s="1"/>
      <c r="C12" s="10" t="s">
        <v>19</v>
      </c>
      <c r="D12" s="1" t="s">
        <v>20</v>
      </c>
      <c r="E12" s="11">
        <v>1</v>
      </c>
      <c r="F12" s="12">
        <v>976.67</v>
      </c>
      <c r="G12" s="12">
        <f ca="1">ROUND(INDIRECT(ADDRESS(ROW()+(0), COLUMN()+(-2), 1))*INDIRECT(ADDRESS(ROW()+(0), COLUMN()+(-1), 1)), 2)</f>
        <v>976.67</v>
      </c>
    </row>
    <row r="13" spans="1:7" ht="34.50" thickBot="1" customHeight="1">
      <c r="A13" s="1" t="s">
        <v>21</v>
      </c>
      <c r="B13" s="1"/>
      <c r="C13" s="10" t="s">
        <v>22</v>
      </c>
      <c r="D13" s="1" t="s">
        <v>23</v>
      </c>
      <c r="E13" s="11">
        <v>0.349</v>
      </c>
      <c r="F13" s="12">
        <v>108.53</v>
      </c>
      <c r="G13" s="12">
        <f ca="1">ROUND(INDIRECT(ADDRESS(ROW()+(0), COLUMN()+(-2), 1))*INDIRECT(ADDRESS(ROW()+(0), COLUMN()+(-1), 1)), 2)</f>
        <v>37.88</v>
      </c>
    </row>
    <row r="14" spans="1:7" ht="34.50" thickBot="1" customHeight="1">
      <c r="A14" s="1" t="s">
        <v>24</v>
      </c>
      <c r="B14" s="1"/>
      <c r="C14" s="10" t="s">
        <v>25</v>
      </c>
      <c r="D14" s="1" t="s">
        <v>26</v>
      </c>
      <c r="E14" s="13">
        <v>1</v>
      </c>
      <c r="F14" s="14">
        <v>81.25</v>
      </c>
      <c r="G14" s="14">
        <f ca="1">ROUND(INDIRECT(ADDRESS(ROW()+(0), COLUMN()+(-2), 1))*INDIRECT(ADDRESS(ROW()+(0), COLUMN()+(-1), 1)), 2)</f>
        <v>81.25</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1145.21</v>
      </c>
    </row>
    <row r="16" spans="1:7" ht="13.50" thickBot="1" customHeight="1">
      <c r="A16" s="15">
        <v>2</v>
      </c>
      <c r="B16" s="15"/>
      <c r="C16" s="15"/>
      <c r="D16" s="18" t="s">
        <v>28</v>
      </c>
      <c r="E16" s="18"/>
      <c r="F16" s="15"/>
      <c r="G16" s="15"/>
    </row>
    <row r="17" spans="1:7" ht="13.50" thickBot="1" customHeight="1">
      <c r="A17" s="1" t="s">
        <v>29</v>
      </c>
      <c r="B17" s="1"/>
      <c r="C17" s="10" t="s">
        <v>30</v>
      </c>
      <c r="D17" s="1" t="s">
        <v>31</v>
      </c>
      <c r="E17" s="13">
        <v>0.259</v>
      </c>
      <c r="F17" s="14">
        <v>60.71</v>
      </c>
      <c r="G17" s="14">
        <f ca="1">ROUND(INDIRECT(ADDRESS(ROW()+(0), COLUMN()+(-2), 1))*INDIRECT(ADDRESS(ROW()+(0), COLUMN()+(-1), 1)), 2)</f>
        <v>15.72</v>
      </c>
    </row>
    <row r="18" spans="1:7" ht="13.50" thickBot="1" customHeight="1">
      <c r="A18" s="15"/>
      <c r="B18" s="15"/>
      <c r="C18" s="15"/>
      <c r="D18" s="15"/>
      <c r="E18" s="9" t="s">
        <v>32</v>
      </c>
      <c r="F18" s="9"/>
      <c r="G18" s="17">
        <f ca="1">ROUND(SUM(INDIRECT(ADDRESS(ROW()+(-1), COLUMN()+(0), 1))), 2)</f>
        <v>15.72</v>
      </c>
    </row>
    <row r="19" spans="1:7" ht="13.50" thickBot="1" customHeight="1">
      <c r="A19" s="15">
        <v>3</v>
      </c>
      <c r="B19" s="15"/>
      <c r="C19" s="15"/>
      <c r="D19" s="18" t="s">
        <v>33</v>
      </c>
      <c r="E19" s="18"/>
      <c r="F19" s="15"/>
      <c r="G19" s="15"/>
    </row>
    <row r="20" spans="1:7" ht="13.50" thickBot="1" customHeight="1">
      <c r="A20" s="1" t="s">
        <v>34</v>
      </c>
      <c r="B20" s="1"/>
      <c r="C20" s="10" t="s">
        <v>35</v>
      </c>
      <c r="D20" s="1" t="s">
        <v>36</v>
      </c>
      <c r="E20" s="11">
        <v>2.113</v>
      </c>
      <c r="F20" s="12">
        <v>11.11</v>
      </c>
      <c r="G20" s="12">
        <f ca="1">ROUND(INDIRECT(ADDRESS(ROW()+(0), COLUMN()+(-2), 1))*INDIRECT(ADDRESS(ROW()+(0), COLUMN()+(-1), 1)), 2)</f>
        <v>23.48</v>
      </c>
    </row>
    <row r="21" spans="1:7" ht="13.50" thickBot="1" customHeight="1">
      <c r="A21" s="1" t="s">
        <v>37</v>
      </c>
      <c r="B21" s="1"/>
      <c r="C21" s="10" t="s">
        <v>38</v>
      </c>
      <c r="D21" s="1" t="s">
        <v>39</v>
      </c>
      <c r="E21" s="13">
        <v>1.057</v>
      </c>
      <c r="F21" s="14">
        <v>7.12</v>
      </c>
      <c r="G21" s="14">
        <f ca="1">ROUND(INDIRECT(ADDRESS(ROW()+(0), COLUMN()+(-2), 1))*INDIRECT(ADDRESS(ROW()+(0), COLUMN()+(-1), 1)), 2)</f>
        <v>7.53</v>
      </c>
    </row>
    <row r="22" spans="1:7" ht="13.50" thickBot="1" customHeight="1">
      <c r="A22" s="15"/>
      <c r="B22" s="15"/>
      <c r="C22" s="15"/>
      <c r="D22" s="15"/>
      <c r="E22" s="9" t="s">
        <v>40</v>
      </c>
      <c r="F22" s="9"/>
      <c r="G22" s="17">
        <f ca="1">ROUND(SUM(INDIRECT(ADDRESS(ROW()+(-1), COLUMN()+(0), 1)),INDIRECT(ADDRESS(ROW()+(-2), COLUMN()+(0), 1))), 2)</f>
        <v>31.01</v>
      </c>
    </row>
    <row r="23" spans="1:7" ht="13.50" thickBot="1" customHeight="1">
      <c r="A23" s="15">
        <v>4</v>
      </c>
      <c r="B23" s="15"/>
      <c r="C23" s="15"/>
      <c r="D23" s="18" t="s">
        <v>41</v>
      </c>
      <c r="E23" s="18"/>
      <c r="F23" s="15"/>
      <c r="G23" s="15"/>
    </row>
    <row r="24" spans="1:7" ht="13.50" thickBot="1" customHeight="1">
      <c r="A24" s="19"/>
      <c r="B24" s="19"/>
      <c r="C24" s="20" t="s">
        <v>42</v>
      </c>
      <c r="D24" s="19" t="s">
        <v>43</v>
      </c>
      <c r="E24" s="13">
        <v>2</v>
      </c>
      <c r="F24" s="14">
        <f ca="1">ROUND(SUM(INDIRECT(ADDRESS(ROW()+(-2), COLUMN()+(1), 1)),INDIRECT(ADDRESS(ROW()+(-6), COLUMN()+(1), 1)),INDIRECT(ADDRESS(ROW()+(-9), COLUMN()+(1), 1))), 2)</f>
        <v>1191.94</v>
      </c>
      <c r="G24" s="14">
        <f ca="1">ROUND(INDIRECT(ADDRESS(ROW()+(0), COLUMN()+(-2), 1))*INDIRECT(ADDRESS(ROW()+(0), COLUMN()+(-1), 1))/100, 2)</f>
        <v>23.84</v>
      </c>
    </row>
    <row r="25" spans="1:7" ht="13.50" thickBot="1" customHeight="1">
      <c r="A25" s="21" t="s">
        <v>44</v>
      </c>
      <c r="B25" s="21"/>
      <c r="C25" s="22"/>
      <c r="D25" s="23"/>
      <c r="E25" s="24" t="s">
        <v>45</v>
      </c>
      <c r="F25" s="25"/>
      <c r="G25" s="26">
        <f ca="1">ROUND(SUM(INDIRECT(ADDRESS(ROW()+(-1), COLUMN()+(0), 1)),INDIRECT(ADDRESS(ROW()+(-3), COLUMN()+(0), 1)),INDIRECT(ADDRESS(ROW()+(-7), COLUMN()+(0), 1)),INDIRECT(ADDRESS(ROW()+(-10), COLUMN()+(0), 1))), 2)</f>
        <v>1215.78</v>
      </c>
    </row>
  </sheetData>
  <mergeCells count="29">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