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<sst xmlns="http://schemas.openxmlformats.org/spreadsheetml/2006/main" count="50" uniqueCount="50">
  <si>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</si>
  <si>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ICC116</t>
  </si>
  <si>
    <t xml:space="preserve">Ud</t>
  </si>
  <si>
    <t xml:space="preserve">Calefón a gasóleo, doméstico, de baja temperatura, de pie, para calefacción y A.C.S.</t>
  </si>
  <si>
    <r>
      <rPr>
        <sz val="8.25"/>
        <color rgb="FF000000"/>
        <rFont val="Arial"/>
        <family val="2"/>
      </rPr>
      <t xml:space="preserve">Calefón de pie, de baja temperatura, con cuerpo de fundición de hierro gris GL 180 para quemador presurizado para gasóleo, potencia de calefacción 34 kW, peso 241 kg, dimensiones 773x600x848 mm, número de elementos 5, contenido de agua 49 l, presión máxima de trabajo 4 bar, quemador de gasóleo de llama azul de 37 kW de potencia, cuadro de regulación, de 154x366x327 mm, con cronotermostato modulante con sonda de temperatura exterior, kit de unión de calefón a gasóleo a colector o grupo de bombeo, kit de seguridad para calefón a gasóleo, kit de unión de calefón a gasóleo a vaso de expansión, con interacumulador vertical de suelo, para producción de A.C.S. en combinación con calefón, de 200 l, con kit de conexión hidráulica para conectar el calefón a el acumulador, sin incluir el ducto para evacuación de los productos de la combustión. Totalmente montada, conexionada y probada.</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</si>
  <si>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</si>
  <si>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</si>
  <si>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</si>
  <si>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</si>
  <si>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</si>
  <si>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</si>
  <si>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</si>
  <si>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mt38cqj100k</t>
  </si>
  <si>
    <t xml:space="preserve">Ud</t>
  </si>
  <si>
    <t xml:space="preserve">Calefón de pie, de baja temperatura, con cuerpo de fundición de hierro gris GL 180 para quemador presurizado para gasóleo, potencia de calefacción 34 kW, peso 241 kg, dimensiones 773x600x848 mm, número de elementos 5, contenido de agua 49 l, presión máxima de trabajo 4 bar.</t>
  </si>
  <si>
    <t xml:space="preserve">mt38cqj101a</t>
  </si>
  <si>
    <t xml:space="preserve">Ud</t>
  </si>
  <si>
    <t xml:space="preserve">Cuadro de regulación, de 154x366x327 mm, con cronotermostato modulante con sonda de temperatura exterior.</t>
  </si>
  <si>
    <t xml:space="preserve">mt38cqj102k</t>
  </si>
  <si>
    <t xml:space="preserve">Ud</t>
  </si>
  <si>
    <t xml:space="preserve">Quemador de gasóleo de llama azul de 37 kW de potencia, para calefones de 33 a 41 kW de potencia.</t>
  </si>
  <si>
    <t xml:space="preserve">mt38cqj520a</t>
  </si>
  <si>
    <t xml:space="preserve">Ud</t>
  </si>
  <si>
    <t xml:space="preserve">Kit de seguridad para calefón a gasóleo, compuesto por manómetro, válvula de seguridad y purgador de aire.</t>
  </si>
  <si>
    <t xml:space="preserve">mt38cqj530a</t>
  </si>
  <si>
    <t xml:space="preserve">Ud</t>
  </si>
  <si>
    <t xml:space="preserve">Kit de unión de calefón a gasóleo a vaso de expansión, con válvula de llenado y vaciado.</t>
  </si>
  <si>
    <t xml:space="preserve">mt38cqj575e</t>
  </si>
  <si>
    <t xml:space="preserve">Ud</t>
  </si>
  <si>
    <t xml:space="preserve">Interacumulador vertical de suelo, para producción de A.C.S. en combinación con calefón, de 200 l, de acero esmaltado, con intercambiador de un serpentín, eficiencia energética clase B, con aislamiento térmico de espuma rígida de poliuretano, protección contra la corrosión con ánodo de magnesio y control de temperatura por sonda NTC.</t>
  </si>
  <si>
    <t xml:space="preserve">mt38cqj577a</t>
  </si>
  <si>
    <t xml:space="preserve">Ud</t>
  </si>
  <si>
    <t xml:space="preserve">Kit de conexión hidráulica para conectar el calefón a el acumulador.</t>
  </si>
  <si>
    <t xml:space="preserve">mt38www012</t>
  </si>
  <si>
    <t xml:space="preserve">Ud</t>
  </si>
  <si>
    <t xml:space="preserve">Material auxiliar para instalaciones de calefacción y A.C.S.</t>
  </si>
  <si>
    <t xml:space="preserve">Subtotal materiales:</t>
  </si>
  <si>
    <t xml:space="preserve">Mano de obra</t>
  </si>
  <si>
    <t xml:space="preserve">mo004</t>
  </si>
  <si>
    <t xml:space="preserve">h</t>
  </si>
  <si>
    <t xml:space="preserve">Técnico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</si>
  <si>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</si>
  <si>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</si>
  <si>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</si>
  <si>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</si>
  <si>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</si>
  <si>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</si>
  <si>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</si>
  <si>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$ 7.250,06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</si>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</sst>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71.91"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2345.81</v>
      </c>
      <c r="G10" s="12">
        <f ca="1">ROUND(INDIRECT(ADDRESS(ROW()+(0), COLUMN()+(-2), 1))*INDIRECT(ADDRESS(ROW()+(0), COLUMN()+(-1), 1)), 2)</f>
        <v>2345.81</v>
      </c>
    </row>
    <row r="11" spans="1:7" ht="24.00" thickBot="1" customHeight="1">
      <c r="A11" s="1" t="s">
        <v>15</v>
      </c>
      <c r="B11" s="1"/>
      <c r="C11" s="10" t="s">
        <v>16</v>
      </c>
      <c r="D11" s="1" t="s">
        <v>17</v>
      </c>
      <c r="E11" s="11">
        <v>1</v>
      </c>
      <c r="F11" s="12">
        <v>685.91</v>
      </c>
      <c r="G11" s="12">
        <f ca="1">ROUND(INDIRECT(ADDRESS(ROW()+(0), COLUMN()+(-2), 1))*INDIRECT(ADDRESS(ROW()+(0), COLUMN()+(-1), 1)), 2)</f>
        <v>685.91</v>
      </c>
    </row>
    <row r="12" spans="1:7" ht="24.00" thickBot="1" customHeight="1">
      <c r="A12" s="1" t="s">
        <v>18</v>
      </c>
      <c r="B12" s="1"/>
      <c r="C12" s="10" t="s">
        <v>19</v>
      </c>
      <c r="D12" s="1" t="s">
        <v>20</v>
      </c>
      <c r="E12" s="11">
        <v>1</v>
      </c>
      <c r="F12" s="12">
        <v>1303.22</v>
      </c>
      <c r="G12" s="12">
        <f ca="1">ROUND(INDIRECT(ADDRESS(ROW()+(0), COLUMN()+(-2), 1))*INDIRECT(ADDRESS(ROW()+(0), COLUMN()+(-1), 1)), 2)</f>
        <v>1303.22</v>
      </c>
    </row>
    <row r="13" spans="1:7" ht="24.00" thickBot="1" customHeight="1">
      <c r="A13" s="1" t="s">
        <v>21</v>
      </c>
      <c r="B13" s="1"/>
      <c r="C13" s="10" t="s">
        <v>22</v>
      </c>
      <c r="D13" s="1" t="s">
        <v>23</v>
      </c>
      <c r="E13" s="11">
        <v>1</v>
      </c>
      <c r="F13" s="12">
        <v>152.27</v>
      </c>
      <c r="G13" s="12">
        <f ca="1">ROUND(INDIRECT(ADDRESS(ROW()+(0), COLUMN()+(-2), 1))*INDIRECT(ADDRESS(ROW()+(0), COLUMN()+(-1), 1)), 2)</f>
        <v>152.27</v>
      </c>
    </row>
    <row r="14" spans="1:7" ht="24.00" thickBot="1" customHeight="1">
      <c r="A14" s="1" t="s">
        <v>24</v>
      </c>
      <c r="B14" s="1"/>
      <c r="C14" s="10" t="s">
        <v>25</v>
      </c>
      <c r="D14" s="1" t="s">
        <v>26</v>
      </c>
      <c r="E14" s="11">
        <v>1</v>
      </c>
      <c r="F14" s="12">
        <v>152.27</v>
      </c>
      <c r="G14" s="12">
        <f ca="1">ROUND(INDIRECT(ADDRESS(ROW()+(0), COLUMN()+(-2), 1))*INDIRECT(ADDRESS(ROW()+(0), COLUMN()+(-1), 1)), 2)</f>
        <v>152.27</v>
      </c>
    </row>
    <row r="15" spans="1:7" ht="55.50" thickBot="1" customHeight="1">
      <c r="A15" s="1" t="s">
        <v>27</v>
      </c>
      <c r="B15" s="1"/>
      <c r="C15" s="10" t="s">
        <v>28</v>
      </c>
      <c r="D15" s="1" t="s">
        <v>29</v>
      </c>
      <c r="E15" s="11">
        <v>1</v>
      </c>
      <c r="F15" s="12">
        <v>1268.93</v>
      </c>
      <c r="G15" s="12">
        <f ca="1">ROUND(INDIRECT(ADDRESS(ROW()+(0), COLUMN()+(-2), 1))*INDIRECT(ADDRESS(ROW()+(0), COLUMN()+(-1), 1)), 2)</f>
        <v>1268.93</v>
      </c>
    </row>
    <row r="16" spans="1:7" ht="13.50" thickBot="1" customHeight="1">
      <c r="A16" s="1" t="s">
        <v>30</v>
      </c>
      <c r="B16" s="1"/>
      <c r="C16" s="10" t="s">
        <v>31</v>
      </c>
      <c r="D16" s="1" t="s">
        <v>32</v>
      </c>
      <c r="E16" s="11">
        <v>1</v>
      </c>
      <c r="F16" s="12">
        <v>493.85</v>
      </c>
      <c r="G16" s="12">
        <f ca="1">ROUND(INDIRECT(ADDRESS(ROW()+(0), COLUMN()+(-2), 1))*INDIRECT(ADDRESS(ROW()+(0), COLUMN()+(-1), 1)), 2)</f>
        <v>493.85</v>
      </c>
    </row>
    <row r="17" spans="1:7" ht="13.50" thickBot="1" customHeight="1">
      <c r="A17" s="1" t="s">
        <v>33</v>
      </c>
      <c r="B17" s="1"/>
      <c r="C17" s="10" t="s">
        <v>34</v>
      </c>
      <c r="D17" s="1" t="s">
        <v>35</v>
      </c>
      <c r="E17" s="13">
        <v>1</v>
      </c>
      <c r="F17" s="14">
        <v>2.96</v>
      </c>
      <c r="G17" s="14">
        <f ca="1">ROUND(INDIRECT(ADDRESS(ROW()+(0), COLUMN()+(-2), 1))*INDIRECT(ADDRESS(ROW()+(0), COLUMN()+(-1), 1)), 2)</f>
        <v>2.96</v>
      </c>
    </row>
    <row r="18" spans="1:7" ht="13.50" thickBot="1" customHeight="1">
      <c r="A18" s="15"/>
      <c r="B18" s="15"/>
      <c r="C18" s="15"/>
      <c r="D18" s="15"/>
      <c r="E18" s="9" t="s">
        <v>36</v>
      </c>
      <c r="F18" s="9"/>
      <c r="G18" s="17">
        <f ca="1">ROUND(SUM(INDIRECT(ADDRESS(ROW()+(-1), COLUMN()+(0), 1)),INDIRECT(ADDRESS(ROW()+(-2), COLUMN()+(0), 1)),INDIRECT(ADDRESS(ROW()+(-3), COLUMN()+(0), 1)),INDIRECT(ADDRESS(ROW()+(-4), COLUMN()+(0), 1)),INDIRECT(ADDRESS(ROW()+(-5), COLUMN()+(0), 1)),INDIRECT(ADDRESS(ROW()+(-6), COLUMN()+(0), 1)),INDIRECT(ADDRESS(ROW()+(-7), COLUMN()+(0), 1)),INDIRECT(ADDRESS(ROW()+(-8), COLUMN()+(0), 1))), 2)</f>
        <v>6405.22</v>
      </c>
    </row>
    <row r="19" spans="1:7" ht="13.50" thickBot="1" customHeight="1">
      <c r="A19" s="15">
        <v>2</v>
      </c>
      <c r="B19" s="15"/>
      <c r="C19" s="15"/>
      <c r="D19" s="18" t="s">
        <v>37</v>
      </c>
      <c r="E19" s="18"/>
      <c r="F19" s="15"/>
      <c r="G19" s="15"/>
    </row>
    <row r="20" spans="1:7" ht="13.50" thickBot="1" customHeight="1">
      <c r="A20" s="1" t="s">
        <v>38</v>
      </c>
      <c r="B20" s="1"/>
      <c r="C20" s="10" t="s">
        <v>39</v>
      </c>
      <c r="D20" s="1" t="s">
        <v>40</v>
      </c>
      <c r="E20" s="11">
        <v>3.278</v>
      </c>
      <c r="F20" s="12">
        <v>10.62</v>
      </c>
      <c r="G20" s="12">
        <f ca="1">ROUND(INDIRECT(ADDRESS(ROW()+(0), COLUMN()+(-2), 1))*INDIRECT(ADDRESS(ROW()+(0), COLUMN()+(-1), 1)), 2)</f>
        <v>34.81</v>
      </c>
    </row>
    <row r="21" spans="1:7" ht="13.50" thickBot="1" customHeight="1">
      <c r="A21" s="1" t="s">
        <v>41</v>
      </c>
      <c r="B21" s="1"/>
      <c r="C21" s="10" t="s">
        <v>42</v>
      </c>
      <c r="D21" s="1" t="s">
        <v>43</v>
      </c>
      <c r="E21" s="13">
        <v>3.278</v>
      </c>
      <c r="F21" s="14">
        <v>6.62</v>
      </c>
      <c r="G21" s="14">
        <f ca="1">ROUND(INDIRECT(ADDRESS(ROW()+(0), COLUMN()+(-2), 1))*INDIRECT(ADDRESS(ROW()+(0), COLUMN()+(-1), 1)), 2)</f>
        <v>21.7</v>
      </c>
    </row>
    <row r="22" spans="1:7" ht="13.50" thickBot="1" customHeight="1">
      <c r="A22" s="15"/>
      <c r="B22" s="15"/>
      <c r="C22" s="15"/>
      <c r="D22" s="15"/>
      <c r="E22" s="9" t="s">
        <v>44</v>
      </c>
      <c r="F22" s="9"/>
      <c r="G22" s="17">
        <f ca="1">ROUND(SUM(INDIRECT(ADDRESS(ROW()+(-1), COLUMN()+(0), 1)),INDIRECT(ADDRESS(ROW()+(-2), COLUMN()+(0), 1))), 2)</f>
        <v>56.51</v>
      </c>
    </row>
    <row r="23" spans="1:7" ht="13.50" thickBot="1" customHeight="1">
      <c r="A23" s="15">
        <v>3</v>
      </c>
      <c r="B23" s="15"/>
      <c r="C23" s="15"/>
      <c r="D23" s="18" t="s">
        <v>45</v>
      </c>
      <c r="E23" s="18"/>
      <c r="F23" s="15"/>
      <c r="G23" s="15"/>
    </row>
    <row r="24" spans="1:7" ht="13.50" thickBot="1" customHeight="1">
      <c r="A24" s="19"/>
      <c r="B24" s="19"/>
      <c r="C24" s="20" t="s">
        <v>46</v>
      </c>
      <c r="D24" s="19" t="s">
        <v>47</v>
      </c>
      <c r="E24" s="13">
        <v>2</v>
      </c>
      <c r="F24" s="14">
        <f ca="1">ROUND(SUM(INDIRECT(ADDRESS(ROW()+(-2), COLUMN()+(1), 1)),INDIRECT(ADDRESS(ROW()+(-6), COLUMN()+(1), 1))), 2)</f>
        <v>6461.73</v>
      </c>
      <c r="G24" s="14">
        <f ca="1">ROUND(INDIRECT(ADDRESS(ROW()+(0), COLUMN()+(-2), 1))*INDIRECT(ADDRESS(ROW()+(0), COLUMN()+(-1), 1))/100, 2)</f>
        <v>129.23</v>
      </c>
    </row>
    <row r="25" spans="1:7" ht="13.50" thickBot="1" customHeight="1">
      <c r="A25" s="21" t="s">
        <v>48</v>
      </c>
      <c r="B25" s="21"/>
      <c r="C25" s="22"/>
      <c r="D25" s="23"/>
      <c r="E25" s="24" t="s">
        <v>49</v>
      </c>
      <c r="F25" s="25"/>
      <c r="G25" s="26">
        <f ca="1">ROUND(SUM(INDIRECT(ADDRESS(ROW()+(-1), COLUMN()+(0), 1)),INDIRECT(ADDRESS(ROW()+(-3), COLUMN()+(0), 1)),INDIRECT(ADDRESS(ROW()+(-7), COLUMN()+(0), 1))), 2)</f>
        <v>6590.96</v>
      </c>
    </row>
  </sheetData>
  <mergeCells count="27">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